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km 4+791 - 5+411" sheetId="1" r:id="rId1"/>
  </sheets>
  <definedNames>
    <definedName name="_xlnm.Print_Titles" localSheetId="0">'km 4+791 - 5+411'!$9:$9</definedName>
  </definedNames>
  <calcPr fullCalcOnLoad="1"/>
</workbook>
</file>

<file path=xl/sharedStrings.xml><?xml version="1.0" encoding="utf-8"?>
<sst xmlns="http://schemas.openxmlformats.org/spreadsheetml/2006/main" count="200" uniqueCount="126">
  <si>
    <t>D-01.02.04</t>
  </si>
  <si>
    <t>Lp.</t>
  </si>
  <si>
    <t>Specyfikacja</t>
  </si>
  <si>
    <t>Wyszczególnienie robót</t>
  </si>
  <si>
    <t>Ilość jedn.</t>
  </si>
  <si>
    <t>Cena jedn.</t>
  </si>
  <si>
    <t>Wartość netto</t>
  </si>
  <si>
    <t>Jedn. miary</t>
  </si>
  <si>
    <t>km</t>
  </si>
  <si>
    <t>TABELA ELEMENTÓW ROZLICZENIOWYCH</t>
  </si>
  <si>
    <t>I.</t>
  </si>
  <si>
    <t>II.</t>
  </si>
  <si>
    <t>Razem rozdział I:</t>
  </si>
  <si>
    <t>Razem rozdział II:</t>
  </si>
  <si>
    <t>IV.</t>
  </si>
  <si>
    <t>Razem rozdział III:</t>
  </si>
  <si>
    <t>Razem rozdział IV:</t>
  </si>
  <si>
    <t>V.</t>
  </si>
  <si>
    <t>ROBOTY WYKOŃCZENIOWE</t>
  </si>
  <si>
    <t>Razem rozdział V:</t>
  </si>
  <si>
    <t>Razem rozdział VI:</t>
  </si>
  <si>
    <t>m</t>
  </si>
  <si>
    <t>szt.</t>
  </si>
  <si>
    <t>D-04.01.01</t>
  </si>
  <si>
    <t>D-06.01.01</t>
  </si>
  <si>
    <t>D-08.03.01</t>
  </si>
  <si>
    <t>D-07.02.01</t>
  </si>
  <si>
    <t>VI.</t>
  </si>
  <si>
    <t>III.</t>
  </si>
  <si>
    <t>VII.</t>
  </si>
  <si>
    <t>Razem rozdział VII:</t>
  </si>
  <si>
    <t>VAT 23 %</t>
  </si>
  <si>
    <t>D-01.01.01a</t>
  </si>
  <si>
    <t>D-08.05.06a</t>
  </si>
  <si>
    <t>D-08.01.01b</t>
  </si>
  <si>
    <t>D-02.03.01</t>
  </si>
  <si>
    <t>D-04.06.01b</t>
  </si>
  <si>
    <t>D-04.03.01</t>
  </si>
  <si>
    <t>D-05.03.05</t>
  </si>
  <si>
    <t>D-04.04.02</t>
  </si>
  <si>
    <t xml:space="preserve">Profilowanie i zagęszczanie podłoża wykonywane mechanicznie w gruncie kat. II-IV pod warstwy konstrukcyjne nawierzchni </t>
  </si>
  <si>
    <t>D-05.03.23a</t>
  </si>
  <si>
    <t>Skropienie podbudowy tłuczniowej asfaltem w ilości 0,5 kg/m²</t>
  </si>
  <si>
    <t>słownie brutto:</t>
  </si>
  <si>
    <t>D-03.02.01</t>
  </si>
  <si>
    <t>Razem rozdział VIII:</t>
  </si>
  <si>
    <t>ROBOTY   POMIAROWE</t>
  </si>
  <si>
    <t>ROBOTY ZIEMNE I ROZBIÓRKOWE</t>
  </si>
  <si>
    <t>D-01.02.01</t>
  </si>
  <si>
    <t>Usunięcie warstwy ziemi urodzajnej (humusu) o grubości do 15 cm</t>
  </si>
  <si>
    <t>m2</t>
  </si>
  <si>
    <t>Mechaniczne rozebranie nawierzchni z tłucznia kamiennego o grubości 15 cm</t>
  </si>
  <si>
    <t>Rozebranie przepustów rurowych - rury betonowe o śr. 50 cm</t>
  </si>
  <si>
    <t>Rozebranie przepustów rurowych - ścianki czołowe i ławy betonowe</t>
  </si>
  <si>
    <t>m3</t>
  </si>
  <si>
    <t>Rozebranie barier stalowych pojedynczych</t>
  </si>
  <si>
    <t>Cięcie piłą nawierzchni bitumicznych na gł. 6-10 cm</t>
  </si>
  <si>
    <t>D-02.01.01</t>
  </si>
  <si>
    <t>CHODNIKI</t>
  </si>
  <si>
    <t>D-04.05.01</t>
  </si>
  <si>
    <t>Nawierzchnia chodnika z kostki brukowej betonowej bezfazowej szarej grub. 8 cm na podsypce cementowo-piaskowej z wypełnieniem spoin piaskiem</t>
  </si>
  <si>
    <t>ZJAZDY</t>
  </si>
  <si>
    <t>Podbudowa na zjazdach z betonu  C 6/9, grubość po zagęszczeniu 15 cm, pielęgnacja piaskiem i wodą</t>
  </si>
  <si>
    <t>ROBOTY BITUMICZNE</t>
  </si>
  <si>
    <t>D-04.07.01a</t>
  </si>
  <si>
    <t>ODWODNIENIE</t>
  </si>
  <si>
    <t>Wykopy na odkład w gruncie kat.I-III - z przeznaczeniem do ponownego wbudowania</t>
  </si>
  <si>
    <t>Zasypanie wykopów wraz z zagęszczeniem - grunt z odkładu</t>
  </si>
  <si>
    <t>Kanały z rur PP łączonych na wcisk fi 200 SN16</t>
  </si>
  <si>
    <t>szt</t>
  </si>
  <si>
    <t>Podłoża pod kanały i obiekty z materiałów sypkich grubość 15 cm</t>
  </si>
  <si>
    <t>Studzienki ściekowe uliczne betonowe o śr. 500 z osadnikiem bez syfonu</t>
  </si>
  <si>
    <t>D-03.01.03a</t>
  </si>
  <si>
    <t xml:space="preserve">Przepusty z rur karbowanych fi 1000 </t>
  </si>
  <si>
    <t>ROBOTY BRUKARSKIE</t>
  </si>
  <si>
    <t>D-06.04.01</t>
  </si>
  <si>
    <t>Ściek z dwóch rzędów betonowej kostki brukowej koloru szarego na ławie betonowej z betonu C 12/15 grub. 29 cm</t>
  </si>
  <si>
    <t>Podbudowa zasadnicza z betonu asfaltowego AC 22P dla ruchu KR4 grubość 10 cm</t>
  </si>
  <si>
    <t>Warstwa wiążąca nawierzchni z betonu asfaltowego AC 16W dla KR4 grub. 8 cm</t>
  </si>
  <si>
    <t>Warstwa ścieralna nawierzchni z betonu asfaltowego AC 11S dla KR4 grub. 4 cm</t>
  </si>
  <si>
    <t>Roboty pomiarowe geodezyjne, wytyczenie trasy wraz z inwentaryzacją powykonawczą oraz wykonaniem i ustawieniem tablic informacyjnych wg wzoru umieszczonego w SST.D-M.00.00.00</t>
  </si>
  <si>
    <t>Dostawa materiałów sypkich z przeznaczeniem na nasyp</t>
  </si>
  <si>
    <t>Formowanie i zagęszczanie nasypów o wys. do 3.0 m w gruncie kat. I-II</t>
  </si>
  <si>
    <t>Podbudowa z mieszanki kruszywa łamanego o uziarnieniu ciągłym 0/31,5 mm, grubość warstwy po zagęszczeniu 20 cm</t>
  </si>
  <si>
    <t>Skropienie warstwy wiążącej asfaltem w ilości 0,3 kg/m²</t>
  </si>
  <si>
    <t>Skropienie podbudowy bitumicznej asfaltem w ilości 0,3 kg/m²</t>
  </si>
  <si>
    <t>Ława betonowa z oporem z betonu C 12/15 pod krawężniki</t>
  </si>
  <si>
    <t xml:space="preserve">Obrzeża betonowe o wym. 30x8 cm na podsypce cementowo-piaskowej wraz z wykonaniem rowków o wym.  20×20 cm </t>
  </si>
  <si>
    <t>____________________________________</t>
  </si>
  <si>
    <t xml:space="preserve"> (podpis Wykonawcy/Wykonawców)</t>
  </si>
  <si>
    <t xml:space="preserve">     (pieczęć Wykonawcy/Wykonawców)</t>
  </si>
  <si>
    <t>Mechaniczne rozebranie nawierzchni z tłucznia kamiennego o grubości 20 cm</t>
  </si>
  <si>
    <t>D-05.03.11</t>
  </si>
  <si>
    <t>Wykopy na odkład w gruncie kat.I-III - wykonanie koryta dla chodników (głęb. 23 cm)</t>
  </si>
  <si>
    <t>Wykopy na odkład w gruncie kat.I-III - wykonanie koryta dla poszerzenia jezdni (głęb. 57 cm)</t>
  </si>
  <si>
    <t>Wykopy na odkład w gruncie kat.I-III - wykonanie koryta dla zjazdów (głęb. 41 cm)</t>
  </si>
  <si>
    <t>Wywóz ziemi samochodami samowyład. na składowisko Wykonawcy</t>
  </si>
  <si>
    <t>Wywiezienie gruzu z terenu rozbiórki samochodami samowyład. na składowisko Wykonawcy z utylizacją</t>
  </si>
  <si>
    <t>Podłoża pod kanały i obiekty z materiałów sypkich - kruszywo łam. 0-31,5 mm grub. 15 cm</t>
  </si>
  <si>
    <t>Pionowe znaki drogowe - słupki z rur stalowych ø 63,50 mm</t>
  </si>
  <si>
    <t>na odcinku Kaczanowo - Nowa Wieś Królewska od km  4+791 do km 5+411</t>
  </si>
  <si>
    <t>Podsypka piaskowa z zagęszczeniem ręcznym - 5 cm grubości warstwy po zagęszczeniu</t>
  </si>
  <si>
    <t>Warstwa gruntu stabilizowanego cementem o Rm=2,5 MPa grubość 10 cm</t>
  </si>
  <si>
    <t>Warstwa gruntu stabilizowanego cementem o Rm=2,5 MPa grubość 15 cm</t>
  </si>
  <si>
    <t>RAZEM (netto)</t>
  </si>
  <si>
    <t>OGÓŁEM (brutto)</t>
  </si>
  <si>
    <t>__________________ dnia __ __ 2018 roku</t>
  </si>
  <si>
    <t>Humusowanie skarp z obsianiem przy grubości warstwy humusu do 10 cm wraz z rozsianiem nawozu</t>
  </si>
  <si>
    <t>D-07.06.02</t>
  </si>
  <si>
    <t>Bariery rurowe wygradzające ruch pieszy biało-czerwone (pasy odblaskowe) 2,0x1,5 m z poprzeczką z rur fi 50 mm o rozstawie słupków co 2,0 m</t>
  </si>
  <si>
    <t>VIII.</t>
  </si>
  <si>
    <t>_________________________________________</t>
  </si>
  <si>
    <t xml:space="preserve">Budowa chodnika w ciągu drogi wojewódzkiej nr 442 Września - Kalisz </t>
  </si>
  <si>
    <t>m33</t>
  </si>
  <si>
    <t>_______________________________________________________________________________________</t>
  </si>
  <si>
    <t xml:space="preserve">Frezowanie nawierzchni na głębokość do 4 cm </t>
  </si>
  <si>
    <t xml:space="preserve">Frezowanie nawierzchni na głębokość do 10 cm </t>
  </si>
  <si>
    <t>Podbudowa z gruntu stabilizowanego cementem o Rm=2,5 MPa grubość 15 cm</t>
  </si>
  <si>
    <t>Nawierzchnia zjazdu z kostki brukowej betonowej bezfazowej grafitowej grub. 8 cm na podsypce cementowo-piaskowej z wypełnieniem spoin piaskiem</t>
  </si>
  <si>
    <t>D-02.01.01        D-03.02.01</t>
  </si>
  <si>
    <t>Przymocowanie tablic znaków drogowych</t>
  </si>
  <si>
    <t xml:space="preserve">Oczyszczenie rowów z namułu grub. 30 cm wraz z wyprofilowaniem skarp </t>
  </si>
  <si>
    <t>Przewierty pod nawierzchnią drogi wojewódzkiej dla przykanalików rurami o fi 250-400</t>
  </si>
  <si>
    <t>Nawierzchnie z kostki granitowej na podbudowie betonowej c betonu C8/10 grubości 10 cm - umocnienie wlotów i wylotów przepustów</t>
  </si>
  <si>
    <t>Krawężniki betonowe o wym. 20x30 cm na podsypce cementowo-piaskowej</t>
  </si>
  <si>
    <t xml:space="preserve">Krawężniki betonowe prostokątne o wym. 12x25 cm na podsypce cementowo-piaskowej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</si>
</sst>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[$-415]d\ mmmm\ yyyy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name val="Encode Sans Compressed"/>
      <family val="0"/>
    </font>
    <font>
      <i/>
      <sz val="7"/>
      <name val="Encode Sans Compressed"/>
      <family val="0"/>
    </font>
    <font>
      <b/>
      <sz val="12"/>
      <name val="Encode Sans Compressed"/>
      <family val="0"/>
    </font>
    <font>
      <b/>
      <sz val="10"/>
      <name val="Encode Sans Compressed"/>
      <family val="0"/>
    </font>
    <font>
      <sz val="9"/>
      <name val="Encode Sans Compressed"/>
      <family val="0"/>
    </font>
    <font>
      <sz val="8"/>
      <name val="Encode Sans Compressed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168" fontId="3" fillId="0" borderId="10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horizontal="justify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0" fontId="6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showZeros="0" tabSelected="1" zoomScalePageLayoutView="0" workbookViewId="0" topLeftCell="A62">
      <selection activeCell="C73" sqref="C73"/>
    </sheetView>
  </sheetViews>
  <sheetFormatPr defaultColWidth="9.140625" defaultRowHeight="12.75"/>
  <cols>
    <col min="1" max="1" width="4.8515625" style="1" customWidth="1"/>
    <col min="2" max="2" width="11.140625" style="1" customWidth="1"/>
    <col min="3" max="3" width="41.00390625" style="1" customWidth="1"/>
    <col min="4" max="4" width="6.57421875" style="2" customWidth="1"/>
    <col min="5" max="5" width="9.28125" style="1" customWidth="1"/>
    <col min="6" max="6" width="10.57421875" style="1" customWidth="1"/>
    <col min="7" max="7" width="12.421875" style="1" customWidth="1"/>
    <col min="8" max="16384" width="9.140625" style="1" customWidth="1"/>
  </cols>
  <sheetData>
    <row r="1" spans="1:7" ht="17.25" customHeight="1">
      <c r="A1" s="8"/>
      <c r="B1" s="9" t="s">
        <v>88</v>
      </c>
      <c r="C1" s="8"/>
      <c r="D1" s="9"/>
      <c r="E1" s="8"/>
      <c r="F1" s="8"/>
      <c r="G1" s="8"/>
    </row>
    <row r="2" spans="1:7" ht="12.75">
      <c r="A2" s="8"/>
      <c r="B2" s="10" t="s">
        <v>90</v>
      </c>
      <c r="C2" s="8"/>
      <c r="D2" s="9"/>
      <c r="E2" s="8"/>
      <c r="F2" s="8"/>
      <c r="G2" s="8"/>
    </row>
    <row r="3" spans="1:7" ht="12.75">
      <c r="A3" s="8"/>
      <c r="B3" s="10"/>
      <c r="C3" s="8"/>
      <c r="D3" s="9"/>
      <c r="E3" s="8"/>
      <c r="F3" s="8"/>
      <c r="G3" s="8"/>
    </row>
    <row r="4" spans="1:7" s="3" customFormat="1" ht="21.75" customHeight="1">
      <c r="A4" s="57" t="s">
        <v>9</v>
      </c>
      <c r="B4" s="57"/>
      <c r="C4" s="57"/>
      <c r="D4" s="57"/>
      <c r="E4" s="57"/>
      <c r="F4" s="57"/>
      <c r="G4" s="57"/>
    </row>
    <row r="5" spans="1:7" s="3" customFormat="1" ht="12.75">
      <c r="A5" s="62" t="s">
        <v>112</v>
      </c>
      <c r="B5" s="62"/>
      <c r="C5" s="62"/>
      <c r="D5" s="62"/>
      <c r="E5" s="62"/>
      <c r="F5" s="62"/>
      <c r="G5" s="62"/>
    </row>
    <row r="6" spans="1:7" s="3" customFormat="1" ht="12.75">
      <c r="A6" s="62" t="s">
        <v>100</v>
      </c>
      <c r="B6" s="62"/>
      <c r="C6" s="62"/>
      <c r="D6" s="62"/>
      <c r="E6" s="62"/>
      <c r="F6" s="62"/>
      <c r="G6" s="62"/>
    </row>
    <row r="7" spans="1:7" s="3" customFormat="1" ht="12.75">
      <c r="A7" s="62"/>
      <c r="B7" s="62"/>
      <c r="C7" s="62"/>
      <c r="D7" s="62"/>
      <c r="E7" s="62"/>
      <c r="F7" s="62"/>
      <c r="G7" s="62"/>
    </row>
    <row r="8" spans="1:7" s="4" customFormat="1" ht="24">
      <c r="A8" s="11" t="s">
        <v>1</v>
      </c>
      <c r="B8" s="11" t="s">
        <v>2</v>
      </c>
      <c r="C8" s="11" t="s">
        <v>3</v>
      </c>
      <c r="D8" s="11" t="s">
        <v>7</v>
      </c>
      <c r="E8" s="11" t="s">
        <v>4</v>
      </c>
      <c r="F8" s="11" t="s">
        <v>5</v>
      </c>
      <c r="G8" s="11" t="s">
        <v>6</v>
      </c>
    </row>
    <row r="9" spans="1:7" s="5" customFormat="1" ht="11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</row>
    <row r="10" spans="1:7" s="3" customFormat="1" ht="18" customHeight="1">
      <c r="A10" s="13" t="s">
        <v>10</v>
      </c>
      <c r="B10" s="14"/>
      <c r="C10" s="59" t="s">
        <v>46</v>
      </c>
      <c r="D10" s="60"/>
      <c r="E10" s="60"/>
      <c r="F10" s="60"/>
      <c r="G10" s="61"/>
    </row>
    <row r="11" spans="1:7" s="3" customFormat="1" ht="54.75" customHeight="1">
      <c r="A11" s="18">
        <v>1</v>
      </c>
      <c r="B11" s="18" t="s">
        <v>32</v>
      </c>
      <c r="C11" s="19" t="s">
        <v>80</v>
      </c>
      <c r="D11" s="18" t="s">
        <v>8</v>
      </c>
      <c r="E11" s="20">
        <v>0.62</v>
      </c>
      <c r="F11" s="21"/>
      <c r="G11" s="22">
        <f>ROUND(F11*E11,2)</f>
        <v>0</v>
      </c>
    </row>
    <row r="12" spans="1:7" s="3" customFormat="1" ht="22.5" customHeight="1">
      <c r="A12" s="51" t="s">
        <v>12</v>
      </c>
      <c r="B12" s="52"/>
      <c r="C12" s="52"/>
      <c r="D12" s="52"/>
      <c r="E12" s="52"/>
      <c r="F12" s="58"/>
      <c r="G12" s="25">
        <f>SUM(G11)</f>
        <v>0</v>
      </c>
    </row>
    <row r="13" spans="1:7" s="3" customFormat="1" ht="18" customHeight="1">
      <c r="A13" s="13" t="s">
        <v>11</v>
      </c>
      <c r="B13" s="14"/>
      <c r="C13" s="59" t="s">
        <v>47</v>
      </c>
      <c r="D13" s="60"/>
      <c r="E13" s="60"/>
      <c r="F13" s="60"/>
      <c r="G13" s="61"/>
    </row>
    <row r="14" spans="1:7" s="3" customFormat="1" ht="29.25" customHeight="1">
      <c r="A14" s="18">
        <v>2</v>
      </c>
      <c r="B14" s="18" t="s">
        <v>48</v>
      </c>
      <c r="C14" s="19" t="s">
        <v>49</v>
      </c>
      <c r="D14" s="18" t="s">
        <v>113</v>
      </c>
      <c r="E14" s="26">
        <v>418.5</v>
      </c>
      <c r="F14" s="21"/>
      <c r="G14" s="22">
        <f>ROUND(F14*E14,2)</f>
        <v>0</v>
      </c>
    </row>
    <row r="15" spans="1:7" s="3" customFormat="1" ht="25.5">
      <c r="A15" s="18">
        <v>3</v>
      </c>
      <c r="B15" s="18" t="s">
        <v>0</v>
      </c>
      <c r="C15" s="27" t="s">
        <v>51</v>
      </c>
      <c r="D15" s="18" t="s">
        <v>50</v>
      </c>
      <c r="E15" s="26">
        <v>120</v>
      </c>
      <c r="F15" s="21"/>
      <c r="G15" s="22">
        <f aca="true" t="shared" si="0" ref="G15:G29">ROUND(F15*E15,2)</f>
        <v>0</v>
      </c>
    </row>
    <row r="16" spans="1:7" s="3" customFormat="1" ht="25.5">
      <c r="A16" s="18">
        <v>4</v>
      </c>
      <c r="B16" s="18" t="s">
        <v>0</v>
      </c>
      <c r="C16" s="27" t="s">
        <v>91</v>
      </c>
      <c r="D16" s="18" t="s">
        <v>50</v>
      </c>
      <c r="E16" s="26">
        <v>308</v>
      </c>
      <c r="F16" s="21"/>
      <c r="G16" s="22">
        <f>ROUND(F16*E16,2)</f>
        <v>0</v>
      </c>
    </row>
    <row r="17" spans="1:7" s="3" customFormat="1" ht="21" customHeight="1">
      <c r="A17" s="18">
        <v>5</v>
      </c>
      <c r="B17" s="18" t="s">
        <v>92</v>
      </c>
      <c r="C17" s="28" t="s">
        <v>115</v>
      </c>
      <c r="D17" s="18" t="s">
        <v>50</v>
      </c>
      <c r="E17" s="29">
        <v>558</v>
      </c>
      <c r="F17" s="21"/>
      <c r="G17" s="22">
        <f>ROUND(F17*E17,2)</f>
        <v>0</v>
      </c>
    </row>
    <row r="18" spans="1:7" s="3" customFormat="1" ht="22.5" customHeight="1">
      <c r="A18" s="18">
        <v>6</v>
      </c>
      <c r="B18" s="18" t="s">
        <v>92</v>
      </c>
      <c r="C18" s="28" t="s">
        <v>116</v>
      </c>
      <c r="D18" s="18" t="s">
        <v>50</v>
      </c>
      <c r="E18" s="29">
        <v>308</v>
      </c>
      <c r="F18" s="21"/>
      <c r="G18" s="22">
        <f>ROUND(F18*E18,2)</f>
        <v>0</v>
      </c>
    </row>
    <row r="19" spans="1:7" s="3" customFormat="1" ht="29.25" customHeight="1">
      <c r="A19" s="18">
        <v>7</v>
      </c>
      <c r="B19" s="18" t="s">
        <v>0</v>
      </c>
      <c r="C19" s="28" t="s">
        <v>52</v>
      </c>
      <c r="D19" s="30" t="s">
        <v>21</v>
      </c>
      <c r="E19" s="29">
        <v>24</v>
      </c>
      <c r="F19" s="21"/>
      <c r="G19" s="22">
        <f t="shared" si="0"/>
        <v>0</v>
      </c>
    </row>
    <row r="20" spans="1:7" s="3" customFormat="1" ht="29.25" customHeight="1">
      <c r="A20" s="18">
        <v>8</v>
      </c>
      <c r="B20" s="18" t="s">
        <v>0</v>
      </c>
      <c r="C20" s="28" t="s">
        <v>53</v>
      </c>
      <c r="D20" s="30" t="s">
        <v>54</v>
      </c>
      <c r="E20" s="29">
        <v>8.64</v>
      </c>
      <c r="F20" s="21"/>
      <c r="G20" s="22">
        <f t="shared" si="0"/>
        <v>0</v>
      </c>
    </row>
    <row r="21" spans="1:7" s="3" customFormat="1" ht="29.25" customHeight="1">
      <c r="A21" s="18">
        <v>9</v>
      </c>
      <c r="B21" s="18" t="s">
        <v>0</v>
      </c>
      <c r="C21" s="28" t="s">
        <v>55</v>
      </c>
      <c r="D21" s="30" t="s">
        <v>21</v>
      </c>
      <c r="E21" s="29">
        <v>24</v>
      </c>
      <c r="F21" s="21"/>
      <c r="G21" s="22">
        <f t="shared" si="0"/>
        <v>0</v>
      </c>
    </row>
    <row r="22" spans="1:7" s="3" customFormat="1" ht="29.25" customHeight="1">
      <c r="A22" s="18">
        <v>10</v>
      </c>
      <c r="B22" s="18" t="s">
        <v>0</v>
      </c>
      <c r="C22" s="28" t="s">
        <v>56</v>
      </c>
      <c r="D22" s="30" t="s">
        <v>21</v>
      </c>
      <c r="E22" s="29">
        <v>634</v>
      </c>
      <c r="F22" s="21"/>
      <c r="G22" s="22">
        <f t="shared" si="0"/>
        <v>0</v>
      </c>
    </row>
    <row r="23" spans="1:7" s="3" customFormat="1" ht="25.5">
      <c r="A23" s="18">
        <v>11</v>
      </c>
      <c r="B23" s="18" t="s">
        <v>57</v>
      </c>
      <c r="C23" s="28" t="s">
        <v>93</v>
      </c>
      <c r="D23" s="30" t="s">
        <v>54</v>
      </c>
      <c r="E23" s="29">
        <v>278.3</v>
      </c>
      <c r="F23" s="21"/>
      <c r="G23" s="22">
        <f t="shared" si="0"/>
        <v>0</v>
      </c>
    </row>
    <row r="24" spans="1:7" s="3" customFormat="1" ht="30.75" customHeight="1">
      <c r="A24" s="18">
        <v>12</v>
      </c>
      <c r="B24" s="18" t="s">
        <v>57</v>
      </c>
      <c r="C24" s="28" t="s">
        <v>94</v>
      </c>
      <c r="D24" s="30" t="s">
        <v>54</v>
      </c>
      <c r="E24" s="29">
        <v>459.42</v>
      </c>
      <c r="F24" s="21"/>
      <c r="G24" s="22">
        <f>ROUND(F24*E24,2)</f>
        <v>0</v>
      </c>
    </row>
    <row r="25" spans="1:7" s="3" customFormat="1" ht="29.25" customHeight="1">
      <c r="A25" s="18">
        <v>13</v>
      </c>
      <c r="B25" s="18" t="s">
        <v>57</v>
      </c>
      <c r="C25" s="28" t="s">
        <v>95</v>
      </c>
      <c r="D25" s="30" t="s">
        <v>54</v>
      </c>
      <c r="E25" s="29">
        <v>78.92</v>
      </c>
      <c r="F25" s="21"/>
      <c r="G25" s="22">
        <f t="shared" si="0"/>
        <v>0</v>
      </c>
    </row>
    <row r="26" spans="1:7" s="3" customFormat="1" ht="29.25" customHeight="1">
      <c r="A26" s="18">
        <v>14</v>
      </c>
      <c r="B26" s="18" t="s">
        <v>35</v>
      </c>
      <c r="C26" s="28" t="s">
        <v>82</v>
      </c>
      <c r="D26" s="30" t="s">
        <v>54</v>
      </c>
      <c r="E26" s="29">
        <v>446.4</v>
      </c>
      <c r="F26" s="21"/>
      <c r="G26" s="22">
        <f>ROUND(F26*E26,2)</f>
        <v>0</v>
      </c>
    </row>
    <row r="27" spans="1:7" s="3" customFormat="1" ht="29.25" customHeight="1">
      <c r="A27" s="18">
        <v>15</v>
      </c>
      <c r="B27" s="18" t="s">
        <v>35</v>
      </c>
      <c r="C27" s="28" t="s">
        <v>81</v>
      </c>
      <c r="D27" s="30" t="s">
        <v>54</v>
      </c>
      <c r="E27" s="29">
        <v>446.4</v>
      </c>
      <c r="F27" s="21"/>
      <c r="G27" s="22">
        <f>ROUND(F27*E27,2)</f>
        <v>0</v>
      </c>
    </row>
    <row r="28" spans="1:7" s="3" customFormat="1" ht="25.5">
      <c r="A28" s="18">
        <v>16</v>
      </c>
      <c r="B28" s="18" t="s">
        <v>57</v>
      </c>
      <c r="C28" s="28" t="s">
        <v>96</v>
      </c>
      <c r="D28" s="30" t="s">
        <v>54</v>
      </c>
      <c r="E28" s="29">
        <v>1235.14</v>
      </c>
      <c r="F28" s="21"/>
      <c r="G28" s="22">
        <f t="shared" si="0"/>
        <v>0</v>
      </c>
    </row>
    <row r="29" spans="1:7" s="3" customFormat="1" ht="25.5">
      <c r="A29" s="18">
        <v>17</v>
      </c>
      <c r="B29" s="18" t="s">
        <v>0</v>
      </c>
      <c r="C29" s="19" t="s">
        <v>97</v>
      </c>
      <c r="D29" s="30" t="s">
        <v>54</v>
      </c>
      <c r="E29" s="26">
        <v>150</v>
      </c>
      <c r="F29" s="21"/>
      <c r="G29" s="22">
        <f t="shared" si="0"/>
        <v>0</v>
      </c>
    </row>
    <row r="30" spans="1:7" s="3" customFormat="1" ht="22.5" customHeight="1">
      <c r="A30" s="51" t="s">
        <v>13</v>
      </c>
      <c r="B30" s="52"/>
      <c r="C30" s="52"/>
      <c r="D30" s="52"/>
      <c r="E30" s="52"/>
      <c r="F30" s="58"/>
      <c r="G30" s="25">
        <f>SUM(G14:G29)</f>
        <v>0</v>
      </c>
    </row>
    <row r="31" spans="1:7" s="3" customFormat="1" ht="18" customHeight="1">
      <c r="A31" s="13" t="s">
        <v>28</v>
      </c>
      <c r="B31" s="14"/>
      <c r="C31" s="59" t="s">
        <v>58</v>
      </c>
      <c r="D31" s="60"/>
      <c r="E31" s="60"/>
      <c r="F31" s="60"/>
      <c r="G31" s="61"/>
    </row>
    <row r="32" spans="1:7" s="3" customFormat="1" ht="38.25">
      <c r="A32" s="18">
        <v>18</v>
      </c>
      <c r="B32" s="18" t="s">
        <v>23</v>
      </c>
      <c r="C32" s="19" t="s">
        <v>40</v>
      </c>
      <c r="D32" s="30" t="s">
        <v>50</v>
      </c>
      <c r="E32" s="26">
        <v>1170</v>
      </c>
      <c r="F32" s="21"/>
      <c r="G32" s="22">
        <f>ROUND(F32*E32,2)</f>
        <v>0</v>
      </c>
    </row>
    <row r="33" spans="1:7" s="3" customFormat="1" ht="29.25" customHeight="1">
      <c r="A33" s="18">
        <v>19</v>
      </c>
      <c r="B33" s="18" t="s">
        <v>59</v>
      </c>
      <c r="C33" s="19" t="s">
        <v>102</v>
      </c>
      <c r="D33" s="30" t="s">
        <v>50</v>
      </c>
      <c r="E33" s="26">
        <v>1170</v>
      </c>
      <c r="F33" s="21"/>
      <c r="G33" s="22">
        <f>ROUND(F33*E33,2)</f>
        <v>0</v>
      </c>
    </row>
    <row r="34" spans="1:7" s="3" customFormat="1" ht="29.25" customHeight="1">
      <c r="A34" s="18">
        <v>20</v>
      </c>
      <c r="B34" s="18" t="s">
        <v>41</v>
      </c>
      <c r="C34" s="19" t="s">
        <v>101</v>
      </c>
      <c r="D34" s="30" t="s">
        <v>50</v>
      </c>
      <c r="E34" s="26">
        <v>1170</v>
      </c>
      <c r="F34" s="21"/>
      <c r="G34" s="22">
        <f>ROUND(F34*E34,2)</f>
        <v>0</v>
      </c>
    </row>
    <row r="35" spans="1:7" s="3" customFormat="1" ht="38.25">
      <c r="A35" s="18">
        <v>21</v>
      </c>
      <c r="B35" s="31" t="s">
        <v>41</v>
      </c>
      <c r="C35" s="32" t="s">
        <v>60</v>
      </c>
      <c r="D35" s="30" t="s">
        <v>50</v>
      </c>
      <c r="E35" s="26">
        <v>1170</v>
      </c>
      <c r="F35" s="21"/>
      <c r="G35" s="22">
        <f>ROUND(F35*E35,2)</f>
        <v>0</v>
      </c>
    </row>
    <row r="36" spans="1:7" s="3" customFormat="1" ht="22.5" customHeight="1">
      <c r="A36" s="51" t="s">
        <v>15</v>
      </c>
      <c r="B36" s="52"/>
      <c r="C36" s="52"/>
      <c r="D36" s="52"/>
      <c r="E36" s="52"/>
      <c r="F36" s="58"/>
      <c r="G36" s="25">
        <f>SUM(G32:G35)</f>
        <v>0</v>
      </c>
    </row>
    <row r="37" spans="1:7" s="3" customFormat="1" ht="18" customHeight="1">
      <c r="A37" s="33" t="s">
        <v>14</v>
      </c>
      <c r="B37" s="14"/>
      <c r="C37" s="15" t="s">
        <v>61</v>
      </c>
      <c r="D37" s="34"/>
      <c r="E37" s="16"/>
      <c r="F37" s="16"/>
      <c r="G37" s="17"/>
    </row>
    <row r="38" spans="1:7" s="3" customFormat="1" ht="38.25">
      <c r="A38" s="18">
        <v>22</v>
      </c>
      <c r="B38" s="18" t="s">
        <v>23</v>
      </c>
      <c r="C38" s="19" t="s">
        <v>40</v>
      </c>
      <c r="D38" s="30" t="s">
        <v>50</v>
      </c>
      <c r="E38" s="26">
        <v>192.5</v>
      </c>
      <c r="F38" s="21"/>
      <c r="G38" s="22">
        <f>ROUND(F38*E38,2)</f>
        <v>0</v>
      </c>
    </row>
    <row r="39" spans="1:7" s="3" customFormat="1" ht="25.5">
      <c r="A39" s="18">
        <v>23</v>
      </c>
      <c r="B39" s="18" t="s">
        <v>59</v>
      </c>
      <c r="C39" s="19" t="s">
        <v>103</v>
      </c>
      <c r="D39" s="30" t="s">
        <v>50</v>
      </c>
      <c r="E39" s="26">
        <v>192.5</v>
      </c>
      <c r="F39" s="21"/>
      <c r="G39" s="22">
        <f>ROUND(F39*E39,2)</f>
        <v>0</v>
      </c>
    </row>
    <row r="40" spans="1:7" s="3" customFormat="1" ht="25.5">
      <c r="A40" s="18">
        <v>24</v>
      </c>
      <c r="B40" s="18" t="s">
        <v>36</v>
      </c>
      <c r="C40" s="35" t="s">
        <v>62</v>
      </c>
      <c r="D40" s="30" t="s">
        <v>50</v>
      </c>
      <c r="E40" s="26">
        <v>192.5</v>
      </c>
      <c r="F40" s="21"/>
      <c r="G40" s="22">
        <f>ROUND(F40*E40,2)</f>
        <v>0</v>
      </c>
    </row>
    <row r="41" spans="1:7" s="3" customFormat="1" ht="38.25">
      <c r="A41" s="18">
        <v>25</v>
      </c>
      <c r="B41" s="31" t="s">
        <v>41</v>
      </c>
      <c r="C41" s="32" t="s">
        <v>118</v>
      </c>
      <c r="D41" s="30" t="s">
        <v>50</v>
      </c>
      <c r="E41" s="26">
        <v>192.5</v>
      </c>
      <c r="F41" s="21"/>
      <c r="G41" s="22">
        <f>ROUND(F41*E41,2)</f>
        <v>0</v>
      </c>
    </row>
    <row r="42" spans="1:7" s="3" customFormat="1" ht="22.5" customHeight="1">
      <c r="A42" s="51" t="s">
        <v>16</v>
      </c>
      <c r="B42" s="52"/>
      <c r="C42" s="52"/>
      <c r="D42" s="52"/>
      <c r="E42" s="52"/>
      <c r="F42" s="58"/>
      <c r="G42" s="25">
        <f>SUM(G38:G41)</f>
        <v>0</v>
      </c>
    </row>
    <row r="43" spans="1:7" s="3" customFormat="1" ht="18" customHeight="1">
      <c r="A43" s="33" t="s">
        <v>17</v>
      </c>
      <c r="B43" s="14"/>
      <c r="C43" s="15" t="s">
        <v>63</v>
      </c>
      <c r="D43" s="34"/>
      <c r="E43" s="16"/>
      <c r="F43" s="16"/>
      <c r="G43" s="17"/>
    </row>
    <row r="44" spans="1:7" s="3" customFormat="1" ht="25.5">
      <c r="A44" s="18">
        <v>26</v>
      </c>
      <c r="B44" s="18" t="s">
        <v>59</v>
      </c>
      <c r="C44" s="19" t="s">
        <v>117</v>
      </c>
      <c r="D44" s="30" t="s">
        <v>50</v>
      </c>
      <c r="E44" s="26">
        <v>871</v>
      </c>
      <c r="F44" s="21"/>
      <c r="G44" s="22">
        <f aca="true" t="shared" si="1" ref="G44:G51">ROUND(F44*E44,2)</f>
        <v>0</v>
      </c>
    </row>
    <row r="45" spans="1:7" s="3" customFormat="1" ht="38.25">
      <c r="A45" s="18">
        <v>27</v>
      </c>
      <c r="B45" s="18" t="s">
        <v>39</v>
      </c>
      <c r="C45" s="19" t="s">
        <v>83</v>
      </c>
      <c r="D45" s="30" t="s">
        <v>50</v>
      </c>
      <c r="E45" s="26">
        <v>871</v>
      </c>
      <c r="F45" s="21"/>
      <c r="G45" s="22">
        <f t="shared" si="1"/>
        <v>0</v>
      </c>
    </row>
    <row r="46" spans="1:7" s="3" customFormat="1" ht="25.5">
      <c r="A46" s="18">
        <v>28</v>
      </c>
      <c r="B46" s="18" t="s">
        <v>37</v>
      </c>
      <c r="C46" s="32" t="s">
        <v>42</v>
      </c>
      <c r="D46" s="30" t="s">
        <v>50</v>
      </c>
      <c r="E46" s="26">
        <v>871</v>
      </c>
      <c r="F46" s="21"/>
      <c r="G46" s="22">
        <f t="shared" si="1"/>
        <v>0</v>
      </c>
    </row>
    <row r="47" spans="1:7" s="3" customFormat="1" ht="25.5">
      <c r="A47" s="18">
        <v>29</v>
      </c>
      <c r="B47" s="18" t="s">
        <v>64</v>
      </c>
      <c r="C47" s="19" t="s">
        <v>77</v>
      </c>
      <c r="D47" s="30" t="s">
        <v>50</v>
      </c>
      <c r="E47" s="26">
        <v>499</v>
      </c>
      <c r="F47" s="21"/>
      <c r="G47" s="22">
        <f t="shared" si="1"/>
        <v>0</v>
      </c>
    </row>
    <row r="48" spans="1:7" s="3" customFormat="1" ht="25.5">
      <c r="A48" s="18">
        <v>30</v>
      </c>
      <c r="B48" s="18" t="s">
        <v>37</v>
      </c>
      <c r="C48" s="32" t="s">
        <v>85</v>
      </c>
      <c r="D48" s="30" t="s">
        <v>50</v>
      </c>
      <c r="E48" s="26">
        <v>499</v>
      </c>
      <c r="F48" s="21"/>
      <c r="G48" s="22">
        <f t="shared" si="1"/>
        <v>0</v>
      </c>
    </row>
    <row r="49" spans="1:7" s="3" customFormat="1" ht="25.5">
      <c r="A49" s="18">
        <v>31</v>
      </c>
      <c r="B49" s="18" t="s">
        <v>38</v>
      </c>
      <c r="C49" s="32" t="s">
        <v>78</v>
      </c>
      <c r="D49" s="30" t="s">
        <v>50</v>
      </c>
      <c r="E49" s="26">
        <v>499</v>
      </c>
      <c r="F49" s="21"/>
      <c r="G49" s="22">
        <f t="shared" si="1"/>
        <v>0</v>
      </c>
    </row>
    <row r="50" spans="1:7" s="3" customFormat="1" ht="25.5">
      <c r="A50" s="18">
        <v>32</v>
      </c>
      <c r="B50" s="18" t="s">
        <v>37</v>
      </c>
      <c r="C50" s="32" t="s">
        <v>84</v>
      </c>
      <c r="D50" s="30" t="s">
        <v>50</v>
      </c>
      <c r="E50" s="26">
        <v>809</v>
      </c>
      <c r="F50" s="21"/>
      <c r="G50" s="22">
        <f t="shared" si="1"/>
        <v>0</v>
      </c>
    </row>
    <row r="51" spans="1:7" s="3" customFormat="1" ht="25.5">
      <c r="A51" s="18">
        <v>33</v>
      </c>
      <c r="B51" s="18" t="s">
        <v>38</v>
      </c>
      <c r="C51" s="32" t="s">
        <v>79</v>
      </c>
      <c r="D51" s="30" t="s">
        <v>50</v>
      </c>
      <c r="E51" s="26">
        <v>809</v>
      </c>
      <c r="F51" s="21"/>
      <c r="G51" s="22">
        <f t="shared" si="1"/>
        <v>0</v>
      </c>
    </row>
    <row r="52" spans="1:7" s="3" customFormat="1" ht="22.5" customHeight="1">
      <c r="A52" s="51" t="s">
        <v>19</v>
      </c>
      <c r="B52" s="52"/>
      <c r="C52" s="52"/>
      <c r="D52" s="52"/>
      <c r="E52" s="52"/>
      <c r="F52" s="58"/>
      <c r="G52" s="25">
        <f>SUM(G44:G51)</f>
        <v>0</v>
      </c>
    </row>
    <row r="53" spans="1:7" s="3" customFormat="1" ht="18" customHeight="1">
      <c r="A53" s="33" t="s">
        <v>27</v>
      </c>
      <c r="B53" s="14"/>
      <c r="C53" s="15" t="s">
        <v>65</v>
      </c>
      <c r="D53" s="34"/>
      <c r="E53" s="16"/>
      <c r="F53" s="16"/>
      <c r="G53" s="17"/>
    </row>
    <row r="54" spans="1:7" s="3" customFormat="1" ht="25.5">
      <c r="A54" s="18">
        <v>34</v>
      </c>
      <c r="B54" s="18" t="s">
        <v>57</v>
      </c>
      <c r="C54" s="28" t="s">
        <v>66</v>
      </c>
      <c r="D54" s="30" t="s">
        <v>54</v>
      </c>
      <c r="E54" s="29">
        <v>216</v>
      </c>
      <c r="F54" s="21"/>
      <c r="G54" s="22">
        <f aca="true" t="shared" si="2" ref="G54:G62">ROUND(F54*E54,2)</f>
        <v>0</v>
      </c>
    </row>
    <row r="55" spans="1:7" s="3" customFormat="1" ht="25.5">
      <c r="A55" s="18">
        <v>35</v>
      </c>
      <c r="B55" s="18" t="s">
        <v>119</v>
      </c>
      <c r="C55" s="28" t="s">
        <v>67</v>
      </c>
      <c r="D55" s="30" t="s">
        <v>54</v>
      </c>
      <c r="E55" s="26">
        <v>194.46</v>
      </c>
      <c r="F55" s="21"/>
      <c r="G55" s="22">
        <f t="shared" si="2"/>
        <v>0</v>
      </c>
    </row>
    <row r="56" spans="1:7" s="3" customFormat="1" ht="22.5" customHeight="1">
      <c r="A56" s="18">
        <v>36</v>
      </c>
      <c r="B56" s="18" t="s">
        <v>44</v>
      </c>
      <c r="C56" s="32" t="s">
        <v>68</v>
      </c>
      <c r="D56" s="30" t="s">
        <v>21</v>
      </c>
      <c r="E56" s="26">
        <v>162</v>
      </c>
      <c r="F56" s="21"/>
      <c r="G56" s="22">
        <f t="shared" si="2"/>
        <v>0</v>
      </c>
    </row>
    <row r="57" spans="1:7" s="3" customFormat="1" ht="26.25" customHeight="1">
      <c r="A57" s="18">
        <v>37</v>
      </c>
      <c r="B57" s="18" t="s">
        <v>44</v>
      </c>
      <c r="C57" s="32" t="s">
        <v>122</v>
      </c>
      <c r="D57" s="30" t="s">
        <v>21</v>
      </c>
      <c r="E57" s="26">
        <v>162</v>
      </c>
      <c r="F57" s="21"/>
      <c r="G57" s="22">
        <f>ROUND(F57*E57,2)</f>
        <v>0</v>
      </c>
    </row>
    <row r="58" spans="1:7" s="3" customFormat="1" ht="25.5">
      <c r="A58" s="18">
        <v>38</v>
      </c>
      <c r="B58" s="18" t="s">
        <v>44</v>
      </c>
      <c r="C58" s="32" t="s">
        <v>70</v>
      </c>
      <c r="D58" s="30" t="s">
        <v>54</v>
      </c>
      <c r="E58" s="26">
        <v>1.73</v>
      </c>
      <c r="F58" s="21"/>
      <c r="G58" s="22">
        <f t="shared" si="2"/>
        <v>0</v>
      </c>
    </row>
    <row r="59" spans="1:7" s="3" customFormat="1" ht="25.5">
      <c r="A59" s="18">
        <v>39</v>
      </c>
      <c r="B59" s="18" t="s">
        <v>44</v>
      </c>
      <c r="C59" s="32" t="s">
        <v>71</v>
      </c>
      <c r="D59" s="30" t="s">
        <v>69</v>
      </c>
      <c r="E59" s="26">
        <v>18</v>
      </c>
      <c r="F59" s="21"/>
      <c r="G59" s="22">
        <f>ROUND(F59*E59,2)</f>
        <v>0</v>
      </c>
    </row>
    <row r="60" spans="1:7" s="3" customFormat="1" ht="27.75" customHeight="1">
      <c r="A60" s="18">
        <v>40</v>
      </c>
      <c r="B60" s="18" t="s">
        <v>72</v>
      </c>
      <c r="C60" s="32" t="s">
        <v>98</v>
      </c>
      <c r="D60" s="30" t="s">
        <v>54</v>
      </c>
      <c r="E60" s="26">
        <v>2.7</v>
      </c>
      <c r="F60" s="21"/>
      <c r="G60" s="22">
        <f>ROUND(F60*E60,2)</f>
        <v>0</v>
      </c>
    </row>
    <row r="61" spans="1:7" s="3" customFormat="1" ht="24.75" customHeight="1">
      <c r="A61" s="18">
        <v>41</v>
      </c>
      <c r="B61" s="18" t="s">
        <v>72</v>
      </c>
      <c r="C61" s="32" t="s">
        <v>73</v>
      </c>
      <c r="D61" s="30" t="s">
        <v>21</v>
      </c>
      <c r="E61" s="26">
        <v>15</v>
      </c>
      <c r="F61" s="21"/>
      <c r="G61" s="22">
        <f t="shared" si="2"/>
        <v>0</v>
      </c>
    </row>
    <row r="62" spans="1:7" s="3" customFormat="1" ht="38.25">
      <c r="A62" s="18">
        <v>42</v>
      </c>
      <c r="B62" s="18" t="s">
        <v>24</v>
      </c>
      <c r="C62" s="32" t="s">
        <v>123</v>
      </c>
      <c r="D62" s="30" t="s">
        <v>50</v>
      </c>
      <c r="E62" s="26">
        <v>39.8</v>
      </c>
      <c r="F62" s="21"/>
      <c r="G62" s="22">
        <f t="shared" si="2"/>
        <v>0</v>
      </c>
    </row>
    <row r="63" spans="1:7" s="3" customFormat="1" ht="21" customHeight="1">
      <c r="A63" s="51" t="s">
        <v>20</v>
      </c>
      <c r="B63" s="52"/>
      <c r="C63" s="52"/>
      <c r="D63" s="52"/>
      <c r="E63" s="52"/>
      <c r="F63" s="58"/>
      <c r="G63" s="25">
        <f>SUM(G54:G62)</f>
        <v>0</v>
      </c>
    </row>
    <row r="64" spans="1:7" s="3" customFormat="1" ht="18" customHeight="1">
      <c r="A64" s="33" t="s">
        <v>29</v>
      </c>
      <c r="B64" s="14"/>
      <c r="C64" s="15" t="s">
        <v>74</v>
      </c>
      <c r="D64" s="34"/>
      <c r="E64" s="16"/>
      <c r="F64" s="16"/>
      <c r="G64" s="17"/>
    </row>
    <row r="65" spans="1:7" s="6" customFormat="1" ht="25.5">
      <c r="A65" s="18">
        <v>43</v>
      </c>
      <c r="B65" s="30" t="s">
        <v>34</v>
      </c>
      <c r="C65" s="19" t="s">
        <v>86</v>
      </c>
      <c r="D65" s="18" t="s">
        <v>54</v>
      </c>
      <c r="E65" s="22">
        <v>178.1</v>
      </c>
      <c r="F65" s="22"/>
      <c r="G65" s="22">
        <f>ROUND(F65*E65,2)</f>
        <v>0</v>
      </c>
    </row>
    <row r="66" spans="1:7" s="3" customFormat="1" ht="25.5">
      <c r="A66" s="18">
        <v>44</v>
      </c>
      <c r="B66" s="18" t="s">
        <v>34</v>
      </c>
      <c r="C66" s="19" t="s">
        <v>124</v>
      </c>
      <c r="D66" s="36" t="s">
        <v>21</v>
      </c>
      <c r="E66" s="26">
        <v>620</v>
      </c>
      <c r="F66" s="22"/>
      <c r="G66" s="22">
        <f>ROUND(F66*E66,2)</f>
        <v>0</v>
      </c>
    </row>
    <row r="67" spans="1:7" s="6" customFormat="1" ht="25.5">
      <c r="A67" s="18">
        <v>45</v>
      </c>
      <c r="B67" s="18" t="s">
        <v>34</v>
      </c>
      <c r="C67" s="19" t="s">
        <v>125</v>
      </c>
      <c r="D67" s="36" t="s">
        <v>21</v>
      </c>
      <c r="E67" s="22">
        <v>91</v>
      </c>
      <c r="F67" s="22"/>
      <c r="G67" s="22">
        <f>ROUND(F67*E67,2)</f>
        <v>0</v>
      </c>
    </row>
    <row r="68" spans="1:7" s="3" customFormat="1" ht="33" customHeight="1">
      <c r="A68" s="18">
        <v>46</v>
      </c>
      <c r="B68" s="18" t="s">
        <v>33</v>
      </c>
      <c r="C68" s="19" t="s">
        <v>76</v>
      </c>
      <c r="D68" s="36" t="s">
        <v>21</v>
      </c>
      <c r="E68" s="26">
        <v>620</v>
      </c>
      <c r="F68" s="22"/>
      <c r="G68" s="22">
        <f>ROUND(F68*E68,2)</f>
        <v>0</v>
      </c>
    </row>
    <row r="69" spans="1:7" s="3" customFormat="1" ht="38.25">
      <c r="A69" s="18">
        <v>47</v>
      </c>
      <c r="B69" s="18" t="s">
        <v>25</v>
      </c>
      <c r="C69" s="19" t="s">
        <v>87</v>
      </c>
      <c r="D69" s="36" t="s">
        <v>21</v>
      </c>
      <c r="E69" s="26">
        <v>1172</v>
      </c>
      <c r="F69" s="22"/>
      <c r="G69" s="22">
        <f>ROUND(F69*E69,2)</f>
        <v>0</v>
      </c>
    </row>
    <row r="70" spans="1:7" s="3" customFormat="1" ht="22.5" customHeight="1">
      <c r="A70" s="51" t="s">
        <v>30</v>
      </c>
      <c r="B70" s="52"/>
      <c r="C70" s="52"/>
      <c r="D70" s="52"/>
      <c r="E70" s="52"/>
      <c r="F70" s="58"/>
      <c r="G70" s="25">
        <f>SUM(G65:G69)</f>
        <v>0</v>
      </c>
    </row>
    <row r="71" spans="1:7" s="3" customFormat="1" ht="18.75" customHeight="1">
      <c r="A71" s="37" t="s">
        <v>110</v>
      </c>
      <c r="B71" s="14"/>
      <c r="C71" s="38" t="s">
        <v>18</v>
      </c>
      <c r="D71" s="39"/>
      <c r="E71" s="39"/>
      <c r="F71" s="40"/>
      <c r="G71" s="27"/>
    </row>
    <row r="72" spans="1:7" s="3" customFormat="1" ht="25.5">
      <c r="A72" s="18">
        <v>48</v>
      </c>
      <c r="B72" s="18" t="s">
        <v>24</v>
      </c>
      <c r="C72" s="19" t="s">
        <v>107</v>
      </c>
      <c r="D72" s="18" t="s">
        <v>50</v>
      </c>
      <c r="E72" s="26">
        <v>1612</v>
      </c>
      <c r="F72" s="21"/>
      <c r="G72" s="22">
        <f>ROUND(F72*E72,2)</f>
        <v>0</v>
      </c>
    </row>
    <row r="73" spans="1:7" s="3" customFormat="1" ht="26.25" customHeight="1">
      <c r="A73" s="18">
        <v>49</v>
      </c>
      <c r="B73" s="18" t="s">
        <v>26</v>
      </c>
      <c r="C73" s="41" t="s">
        <v>99</v>
      </c>
      <c r="D73" s="18" t="s">
        <v>22</v>
      </c>
      <c r="E73" s="26">
        <v>4</v>
      </c>
      <c r="F73" s="21"/>
      <c r="G73" s="22">
        <f>ROUND(F73*E73,2)</f>
        <v>0</v>
      </c>
    </row>
    <row r="74" spans="1:7" s="3" customFormat="1" ht="26.25" customHeight="1">
      <c r="A74" s="18">
        <v>50</v>
      </c>
      <c r="B74" s="18" t="s">
        <v>26</v>
      </c>
      <c r="C74" s="19" t="s">
        <v>120</v>
      </c>
      <c r="D74" s="18" t="s">
        <v>22</v>
      </c>
      <c r="E74" s="26">
        <v>5</v>
      </c>
      <c r="F74" s="21"/>
      <c r="G74" s="22">
        <f>ROUND(F74*E74,2)</f>
        <v>0</v>
      </c>
    </row>
    <row r="75" spans="1:7" s="3" customFormat="1" ht="26.25" customHeight="1">
      <c r="A75" s="18">
        <v>51</v>
      </c>
      <c r="B75" s="18" t="s">
        <v>75</v>
      </c>
      <c r="C75" s="19" t="s">
        <v>121</v>
      </c>
      <c r="D75" s="18" t="s">
        <v>21</v>
      </c>
      <c r="E75" s="26">
        <v>620</v>
      </c>
      <c r="F75" s="21"/>
      <c r="G75" s="22">
        <f>ROUND(F75*E75,2)</f>
        <v>0</v>
      </c>
    </row>
    <row r="76" spans="1:7" s="3" customFormat="1" ht="38.25">
      <c r="A76" s="18">
        <v>52</v>
      </c>
      <c r="B76" s="18" t="s">
        <v>108</v>
      </c>
      <c r="C76" s="19" t="s">
        <v>109</v>
      </c>
      <c r="D76" s="18" t="s">
        <v>21</v>
      </c>
      <c r="E76" s="26">
        <v>10</v>
      </c>
      <c r="F76" s="21"/>
      <c r="G76" s="22">
        <f>ROUND(F76*E76,2)</f>
        <v>0</v>
      </c>
    </row>
    <row r="77" spans="1:7" s="3" customFormat="1" ht="22.5" customHeight="1">
      <c r="A77" s="51" t="s">
        <v>45</v>
      </c>
      <c r="B77" s="52"/>
      <c r="C77" s="52"/>
      <c r="D77" s="52"/>
      <c r="E77" s="52"/>
      <c r="F77" s="53"/>
      <c r="G77" s="22">
        <f>SUM(G72:G76)</f>
        <v>0</v>
      </c>
    </row>
    <row r="78" spans="1:7" s="3" customFormat="1" ht="2.25" customHeight="1">
      <c r="A78" s="23"/>
      <c r="B78" s="24"/>
      <c r="C78" s="24"/>
      <c r="D78" s="24"/>
      <c r="E78" s="24"/>
      <c r="F78" s="42"/>
      <c r="G78" s="17"/>
    </row>
    <row r="79" spans="1:7" s="3" customFormat="1" ht="22.5" customHeight="1">
      <c r="A79" s="54" t="s">
        <v>104</v>
      </c>
      <c r="B79" s="55"/>
      <c r="C79" s="55"/>
      <c r="D79" s="55"/>
      <c r="E79" s="55"/>
      <c r="F79" s="56"/>
      <c r="G79" s="22">
        <f>SUM(G12,G30,G36,G42,G52,G63,G70,G77)</f>
        <v>0</v>
      </c>
    </row>
    <row r="80" spans="1:7" s="3" customFormat="1" ht="22.5" customHeight="1">
      <c r="A80" s="54" t="s">
        <v>31</v>
      </c>
      <c r="B80" s="55"/>
      <c r="C80" s="55"/>
      <c r="D80" s="55"/>
      <c r="E80" s="55"/>
      <c r="F80" s="56"/>
      <c r="G80" s="22">
        <f>ROUND(SUM(G79*23%),2)</f>
        <v>0</v>
      </c>
    </row>
    <row r="81" spans="1:7" s="3" customFormat="1" ht="22.5" customHeight="1">
      <c r="A81" s="54" t="s">
        <v>105</v>
      </c>
      <c r="B81" s="55"/>
      <c r="C81" s="55"/>
      <c r="D81" s="55"/>
      <c r="E81" s="55"/>
      <c r="F81" s="56"/>
      <c r="G81" s="22">
        <f>SUM(G79:G80)</f>
        <v>0</v>
      </c>
    </row>
    <row r="82" spans="1:7" s="6" customFormat="1" ht="21" customHeight="1">
      <c r="A82" s="43" t="s">
        <v>43</v>
      </c>
      <c r="B82" s="44"/>
      <c r="C82" s="45" t="s">
        <v>114</v>
      </c>
      <c r="D82" s="44"/>
      <c r="E82" s="46"/>
      <c r="F82" s="46"/>
      <c r="G82" s="46"/>
    </row>
    <row r="83" spans="1:7" s="6" customFormat="1" ht="12.75">
      <c r="A83" s="47"/>
      <c r="B83" s="47"/>
      <c r="C83" s="47"/>
      <c r="D83" s="48"/>
      <c r="E83" s="47"/>
      <c r="F83" s="47"/>
      <c r="G83" s="47"/>
    </row>
    <row r="84" spans="1:7" s="6" customFormat="1" ht="12.75">
      <c r="A84" s="49"/>
      <c r="B84" s="49"/>
      <c r="C84" s="49"/>
      <c r="D84" s="50"/>
      <c r="E84" s="49"/>
      <c r="F84" s="49"/>
      <c r="G84" s="49"/>
    </row>
    <row r="85" spans="1:7" s="7" customFormat="1" ht="41.25" customHeight="1">
      <c r="A85" s="8"/>
      <c r="B85" s="8"/>
      <c r="C85" s="8"/>
      <c r="D85" s="9"/>
      <c r="E85" s="9" t="s">
        <v>111</v>
      </c>
      <c r="F85" s="8"/>
      <c r="G85" s="8"/>
    </row>
    <row r="86" spans="1:7" s="7" customFormat="1" ht="12.75">
      <c r="A86" s="8"/>
      <c r="B86" s="8"/>
      <c r="C86" s="8"/>
      <c r="D86" s="9"/>
      <c r="E86" s="10" t="s">
        <v>89</v>
      </c>
      <c r="F86" s="8"/>
      <c r="G86" s="8"/>
    </row>
    <row r="87" spans="1:7" s="7" customFormat="1" ht="38.25" customHeight="1">
      <c r="A87" s="8" t="s">
        <v>106</v>
      </c>
      <c r="B87" s="8"/>
      <c r="C87" s="8"/>
      <c r="D87" s="9"/>
      <c r="E87" s="8"/>
      <c r="F87" s="8"/>
      <c r="G87" s="8"/>
    </row>
    <row r="88" spans="1:7" s="7" customFormat="1" ht="12.75">
      <c r="A88" s="8"/>
      <c r="B88" s="8"/>
      <c r="C88" s="8"/>
      <c r="D88" s="9"/>
      <c r="E88" s="8"/>
      <c r="F88" s="8"/>
      <c r="G88" s="8"/>
    </row>
  </sheetData>
  <sheetProtection/>
  <mergeCells count="18">
    <mergeCell ref="A70:F70"/>
    <mergeCell ref="A63:F63"/>
    <mergeCell ref="A5:G5"/>
    <mergeCell ref="A6:G6"/>
    <mergeCell ref="A7:G7"/>
    <mergeCell ref="C10:G10"/>
    <mergeCell ref="A12:F12"/>
    <mergeCell ref="C13:G13"/>
    <mergeCell ref="A77:F77"/>
    <mergeCell ref="A79:F79"/>
    <mergeCell ref="A80:F80"/>
    <mergeCell ref="A81:F81"/>
    <mergeCell ref="A4:G4"/>
    <mergeCell ref="A30:F30"/>
    <mergeCell ref="C31:G31"/>
    <mergeCell ref="A36:F36"/>
    <mergeCell ref="A42:F42"/>
    <mergeCell ref="A52:F52"/>
  </mergeCells>
  <printOptions/>
  <pageMargins left="0.6692913385826772" right="0.1968503937007874" top="0.5118110236220472" bottom="0.5118110236220472" header="0.31496062992125984" footer="0.1968503937007874"/>
  <pageSetup firstPageNumber="1" useFirstPageNumber="1"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E531</dc:creator>
  <cp:keywords/>
  <dc:description/>
  <cp:lastModifiedBy>magdalena_matuszak</cp:lastModifiedBy>
  <cp:lastPrinted>2018-03-19T10:29:32Z</cp:lastPrinted>
  <dcterms:created xsi:type="dcterms:W3CDTF">2008-08-13T10:19:19Z</dcterms:created>
  <dcterms:modified xsi:type="dcterms:W3CDTF">2018-03-19T10:29:45Z</dcterms:modified>
  <cp:category/>
  <cp:version/>
  <cp:contentType/>
  <cp:contentStatus/>
</cp:coreProperties>
</file>